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definedNames/>
  <calcPr fullCalcOnLoad="1"/>
</workbook>
</file>

<file path=xl/sharedStrings.xml><?xml version="1.0" encoding="utf-8"?>
<sst xmlns="http://schemas.openxmlformats.org/spreadsheetml/2006/main" count="377" uniqueCount="94">
  <si>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</si>
  <si>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</si>
  <si>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</si>
  <si>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</si>
  <si>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</si>
  <si>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</si>
  <si>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</si>
  <si>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</si>
  <si>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</si>
  <si>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</si>
  <si>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</si>
  <si>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</si>
  <si>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</si>
  <si>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</si>
  <si>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Большой проспект</t>
  </si>
  <si>
    <t>01.10.2012 г.</t>
  </si>
  <si>
    <t>ИТОГО ПО ДОМУ</t>
  </si>
  <si>
    <t>Январь  2019 г</t>
  </si>
  <si>
    <t>Вид работ</t>
  </si>
  <si>
    <t>Место проведения работ</t>
  </si>
  <si>
    <t>Сумма</t>
  </si>
  <si>
    <t xml:space="preserve">Проверка технического состояния вентиляционных и дымовых каналов </t>
  </si>
  <si>
    <t>Б.Проспект 40</t>
  </si>
  <si>
    <t>кв.55,59,60,61,62,64,65,68,47,48,49,50,51,52,53,54,27,30,31,36,37,39,43,45,46,2,3,5,7,8,12,22,23</t>
  </si>
  <si>
    <t>Смена эл.счетчика на квартиру за декабрь 2018г.</t>
  </si>
  <si>
    <t>б.Проспект ,40</t>
  </si>
  <si>
    <t>кв.49</t>
  </si>
  <si>
    <t>ИТОГО</t>
  </si>
  <si>
    <t>Февраль  2019 г</t>
  </si>
  <si>
    <t>Март 2019 г</t>
  </si>
  <si>
    <t xml:space="preserve">Смена труб ЦК </t>
  </si>
  <si>
    <t>подвал подъезд 3,4</t>
  </si>
  <si>
    <t>кв.32</t>
  </si>
  <si>
    <t xml:space="preserve">Проверка технического состояния вентиляционных  каналов </t>
  </si>
  <si>
    <t>кв.1,69,70,13,14,20,26,28,35,39,57,67</t>
  </si>
  <si>
    <t>Апрель 2019г.</t>
  </si>
  <si>
    <t>б.Проспект 40</t>
  </si>
  <si>
    <t>кв.2,25,41,42</t>
  </si>
  <si>
    <t>май 2019г.</t>
  </si>
  <si>
    <t>Июнь 2019г</t>
  </si>
  <si>
    <t xml:space="preserve">проверка   технического состояния вентиляционных и дымовых каналов. </t>
  </si>
  <si>
    <t>кв.44</t>
  </si>
  <si>
    <t>Гидравлические испытания внутридомовой системы ЦО</t>
  </si>
  <si>
    <t>Б.Проспект ,40</t>
  </si>
  <si>
    <t>смена трубопровода ф25мм (подготовка к опрессовке внутренней системы ЦО)</t>
  </si>
  <si>
    <t>ЦО</t>
  </si>
  <si>
    <t>Июль 2019г</t>
  </si>
  <si>
    <t>Август 2019г</t>
  </si>
  <si>
    <t>Сентябрь 2019г</t>
  </si>
  <si>
    <t>октябрь 2019г.</t>
  </si>
  <si>
    <t>Ноябрь 2019г.</t>
  </si>
  <si>
    <t>кв.1,2,4,69,52,65</t>
  </si>
  <si>
    <t>кв.23,35,40,55,57,59,70</t>
  </si>
  <si>
    <t>кв.40</t>
  </si>
  <si>
    <t>Декабрь 2019г.</t>
  </si>
  <si>
    <t>Работы по аварийному ремонту общего имущества МКД с января по декабрь  2019г.</t>
  </si>
  <si>
    <t>ВСЕГО</t>
  </si>
  <si>
    <t>Январь 2019 г</t>
  </si>
  <si>
    <t>Планово-предупредительный ремонт щитов этажных и ВРУ в жилом доме</t>
  </si>
  <si>
    <t>1,2,3,4-й подъезд</t>
  </si>
  <si>
    <t>техническое обслуживание УУТЭ</t>
  </si>
  <si>
    <t>техническое обслуживание ОПУЭ</t>
  </si>
  <si>
    <t>Февраль 2019 г</t>
  </si>
  <si>
    <t>обходы и осмотры инженерных коммуникаций</t>
  </si>
  <si>
    <t>Март  2019 г</t>
  </si>
  <si>
    <t>Смена трубопровода ф 25 мм</t>
  </si>
  <si>
    <t>кв.42 ЦО п/п</t>
  </si>
  <si>
    <t>Ремонт наружнего ливнестока (закрепление водосточных труб,колен)</t>
  </si>
  <si>
    <t>Апрель 2019 г</t>
  </si>
  <si>
    <t>благоустройство придомовой территории (окраска деревьев)</t>
  </si>
  <si>
    <t>установка замка на ЩР</t>
  </si>
  <si>
    <t>2-й подъезд,3-й этаж</t>
  </si>
  <si>
    <t>Закрытие отопительного периода(слив воды из системы)</t>
  </si>
  <si>
    <t>Май 2019г</t>
  </si>
  <si>
    <t>дезинсекция подвальных помещений</t>
  </si>
  <si>
    <t>покос придомовой территории</t>
  </si>
  <si>
    <t>ремонт электроосвещения (смена лампы) МОП жилого дома</t>
  </si>
  <si>
    <t>2-й подъезд</t>
  </si>
  <si>
    <t>проверка ИПУ электроэнергии</t>
  </si>
  <si>
    <t>смена крана шарового ф15мм</t>
  </si>
  <si>
    <t>кв.13 ХВС</t>
  </si>
  <si>
    <t>смена трубопровода ф 25 мм</t>
  </si>
  <si>
    <t>кв.37 ЦО (подводка к батарее)</t>
  </si>
  <si>
    <t>октябрь 2019г</t>
  </si>
  <si>
    <t>освещение адресной таблички под козырьком</t>
  </si>
  <si>
    <t xml:space="preserve">обходы и осмотры подвала и инженерных коммуникаций </t>
  </si>
  <si>
    <t>кв.14,37,52,40 устранение непрогрева системы ЦО</t>
  </si>
  <si>
    <t>ноябрь 2019г.</t>
  </si>
  <si>
    <t>Подготовка к запуску системы ЦО в ж/д</t>
  </si>
  <si>
    <t>декабрь 2019г.</t>
  </si>
  <si>
    <t>смена крана шарового ф15мм (прошу добавить в лицевой счет по статье т/о за сентябрь 2019г)</t>
  </si>
  <si>
    <t>смена крана шарового ф15мм (прошу снять с лицевого счета по статье т/о за сентябрь 2019г: изменения в материалах)</t>
  </si>
  <si>
    <t>Б. Проспект 40</t>
  </si>
  <si>
    <t>Б Проспект 40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</si>
</sst>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9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0" fontId="11" fillId="36" borderId="12" xfId="0" applyFont="1" applyFill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justify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0" fontId="6" fillId="37" borderId="14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18" sqref="E18"/>
    </sheetView>
  </sheetViews>
  <sheetFormatPr defaultColWidth="11.57421875" defaultRowHeight="12.75"/>
  <cols>
    <col min="1" max="1" width="7.421875" style="0" customWidth="1"/>
    <col min="2" max="2" width="23.140625" style="0" customWidth="1"/>
    <col min="3" max="3" width="11.57421875" style="0" customWidth="1"/>
    <col min="4" max="4" width="34.57421875" style="0" customWidth="1"/>
    <col min="5" max="5" width="17.140625" style="0" customWidth="1"/>
    <col min="6" max="6" width="16.28125" style="0" customWidth="1"/>
    <col min="7" max="7" width="21.00390625" style="0" customWidth="1"/>
    <col min="8" max="8" width="14.28125" style="0" customWidth="1"/>
    <col min="9" max="9" width="19.7109375" style="0" customWidth="1"/>
    <col min="10" max="10" width="17.7109375" style="0" customWidth="1"/>
    <col min="11" max="11" width="20.7109375" style="0" customWidth="1"/>
    <col min="12" max="12" width="17.7109375" style="0" customWidth="1"/>
  </cols>
  <sheetData>
    <row r="1" spans="1:12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3" t="s">
        <v>1</v>
      </c>
      <c r="B3" s="54" t="s">
        <v>2</v>
      </c>
      <c r="C3" s="54"/>
      <c r="D3" s="55" t="s">
        <v>3</v>
      </c>
      <c r="E3" s="56" t="s">
        <v>4</v>
      </c>
      <c r="F3" s="56" t="s">
        <v>5</v>
      </c>
      <c r="G3" s="55" t="s">
        <v>6</v>
      </c>
      <c r="H3" s="55" t="s">
        <v>7</v>
      </c>
      <c r="I3" s="55" t="s">
        <v>8</v>
      </c>
      <c r="J3" s="56" t="s">
        <v>9</v>
      </c>
      <c r="K3" s="56" t="s">
        <v>10</v>
      </c>
      <c r="L3" s="56" t="s">
        <v>11</v>
      </c>
    </row>
    <row r="4" spans="1:12" ht="31.5" customHeight="1">
      <c r="A4" s="53"/>
      <c r="B4" s="4" t="s">
        <v>12</v>
      </c>
      <c r="C4" s="4" t="s">
        <v>13</v>
      </c>
      <c r="D4" s="55"/>
      <c r="E4" s="55"/>
      <c r="F4" s="56"/>
      <c r="G4" s="55"/>
      <c r="H4" s="55"/>
      <c r="I4" s="55"/>
      <c r="J4" s="55"/>
      <c r="K4" s="55"/>
      <c r="L4" s="56"/>
    </row>
    <row r="5" spans="1:12" ht="15.75">
      <c r="A5" s="5">
        <v>27</v>
      </c>
      <c r="B5" s="6" t="s">
        <v>14</v>
      </c>
      <c r="C5" s="6">
        <v>40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57" t="s">
        <v>16</v>
      </c>
      <c r="C6" s="57"/>
      <c r="D6" s="57"/>
      <c r="E6">
        <v>82835.5357</v>
      </c>
      <c r="F6">
        <v>-230193.0411</v>
      </c>
      <c r="G6">
        <v>865346.61</v>
      </c>
      <c r="H6">
        <v>857269.73</v>
      </c>
      <c r="I6">
        <v>703044.26</v>
      </c>
      <c r="J6">
        <v>-75967.57</v>
      </c>
      <c r="K6">
        <v>90912.42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="80" zoomScaleNormal="80" zoomScalePageLayoutView="0" workbookViewId="0" topLeftCell="A67">
      <selection activeCell="E78" sqref="E78"/>
    </sheetView>
  </sheetViews>
  <sheetFormatPr defaultColWidth="11.57421875" defaultRowHeight="12.75"/>
  <cols>
    <col min="1" max="1" width="8.421875" style="0" customWidth="1"/>
    <col min="2" max="2" width="49.00390625" style="0" customWidth="1"/>
    <col min="3" max="3" width="26.57421875" style="0" customWidth="1"/>
    <col min="4" max="4" width="34.28125" style="0" customWidth="1"/>
    <col min="5" max="5" width="23.00390625" style="0" customWidth="1"/>
  </cols>
  <sheetData>
    <row r="1" spans="1:5" ht="18">
      <c r="A1" s="58" t="s">
        <v>17</v>
      </c>
      <c r="B1" s="58"/>
      <c r="C1" s="58"/>
      <c r="D1" s="58"/>
      <c r="E1" s="58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46.5" customHeight="1">
      <c r="A3" s="12">
        <v>1</v>
      </c>
      <c r="B3" s="13" t="s">
        <v>21</v>
      </c>
      <c r="C3" s="12" t="s">
        <v>22</v>
      </c>
      <c r="D3" s="13" t="s">
        <v>23</v>
      </c>
      <c r="E3" s="12">
        <f>14445.6</f>
        <v>14445.6</v>
      </c>
    </row>
    <row r="4" spans="1:5" ht="28.5">
      <c r="A4" s="12">
        <v>2</v>
      </c>
      <c r="B4" s="14" t="s">
        <v>24</v>
      </c>
      <c r="C4" s="14" t="s">
        <v>25</v>
      </c>
      <c r="D4" s="14" t="s">
        <v>26</v>
      </c>
      <c r="E4" s="14">
        <f>1182.23</f>
        <v>1182.23</v>
      </c>
    </row>
    <row r="5" spans="1:5" ht="14.25">
      <c r="A5" s="12">
        <v>3</v>
      </c>
      <c r="B5" s="15"/>
      <c r="C5" s="15"/>
      <c r="D5" s="15"/>
      <c r="E5" s="15"/>
    </row>
    <row r="6" spans="1:5" ht="15">
      <c r="A6" s="16"/>
      <c r="B6" s="17" t="s">
        <v>27</v>
      </c>
      <c r="C6" s="16"/>
      <c r="D6" s="16"/>
      <c r="E6" s="17">
        <f>E4+E3+E5</f>
        <v>15627.83</v>
      </c>
    </row>
    <row r="7" spans="1:5" ht="15">
      <c r="A7" s="18"/>
      <c r="B7" s="19"/>
      <c r="C7" s="18"/>
      <c r="D7" s="18"/>
      <c r="E7" s="19"/>
    </row>
    <row r="8" spans="1:5" ht="18">
      <c r="A8" s="58" t="s">
        <v>28</v>
      </c>
      <c r="B8" s="58"/>
      <c r="C8" s="58"/>
      <c r="D8" s="58"/>
      <c r="E8" s="58"/>
    </row>
    <row r="9" spans="1:5" ht="15.75">
      <c r="A9" s="10" t="s">
        <v>1</v>
      </c>
      <c r="B9" s="11" t="s">
        <v>18</v>
      </c>
      <c r="C9" s="11" t="s">
        <v>2</v>
      </c>
      <c r="D9" s="11" t="s">
        <v>19</v>
      </c>
      <c r="E9" s="11" t="s">
        <v>20</v>
      </c>
    </row>
    <row r="10" spans="1:5" ht="14.25">
      <c r="A10" s="12">
        <v>1</v>
      </c>
      <c r="B10" s="14"/>
      <c r="C10" s="12" t="s">
        <v>22</v>
      </c>
      <c r="D10" s="15"/>
      <c r="E10" s="14"/>
    </row>
    <row r="11" spans="1:5" ht="14.25">
      <c r="A11" s="12">
        <v>2</v>
      </c>
      <c r="B11" s="14"/>
      <c r="C11" s="12" t="s">
        <v>22</v>
      </c>
      <c r="D11" s="15"/>
      <c r="E11" s="14"/>
    </row>
    <row r="12" spans="1:5" ht="14.25">
      <c r="A12" s="12">
        <v>3</v>
      </c>
      <c r="B12" s="15"/>
      <c r="C12" s="15"/>
      <c r="D12" s="15"/>
      <c r="E12" s="15"/>
    </row>
    <row r="13" spans="1:5" ht="15">
      <c r="A13" s="16"/>
      <c r="B13" s="17" t="s">
        <v>27</v>
      </c>
      <c r="C13" s="16"/>
      <c r="D13" s="16"/>
      <c r="E13" s="17">
        <f>E11+E10+E12</f>
        <v>0</v>
      </c>
    </row>
    <row r="14" spans="1:5" ht="12.75">
      <c r="A14" s="20"/>
      <c r="B14" s="20"/>
      <c r="C14" s="20"/>
      <c r="D14" s="20"/>
      <c r="E14" s="20"/>
    </row>
    <row r="15" spans="1:5" ht="18">
      <c r="A15" s="58" t="s">
        <v>29</v>
      </c>
      <c r="B15" s="58"/>
      <c r="C15" s="58"/>
      <c r="D15" s="58"/>
      <c r="E15" s="58"/>
    </row>
    <row r="16" spans="1:5" ht="15.75">
      <c r="A16" s="10" t="s">
        <v>1</v>
      </c>
      <c r="B16" s="11" t="s">
        <v>18</v>
      </c>
      <c r="C16" s="11" t="s">
        <v>2</v>
      </c>
      <c r="D16" s="11" t="s">
        <v>19</v>
      </c>
      <c r="E16" s="11" t="s">
        <v>20</v>
      </c>
    </row>
    <row r="17" spans="1:5" ht="14.25">
      <c r="A17" s="15">
        <v>1</v>
      </c>
      <c r="B17" s="14" t="s">
        <v>30</v>
      </c>
      <c r="C17" s="12" t="s">
        <v>22</v>
      </c>
      <c r="D17" s="14" t="s">
        <v>31</v>
      </c>
      <c r="E17" s="14">
        <f>3020.23</f>
        <v>3020.23</v>
      </c>
    </row>
    <row r="18" spans="1:5" ht="28.5">
      <c r="A18" s="15">
        <v>2</v>
      </c>
      <c r="B18" s="14" t="s">
        <v>21</v>
      </c>
      <c r="C18" s="12" t="s">
        <v>22</v>
      </c>
      <c r="D18" s="14" t="s">
        <v>32</v>
      </c>
      <c r="E18" s="14">
        <f>4399.2</f>
        <v>4399.2</v>
      </c>
    </row>
    <row r="19" spans="1:5" ht="28.5" customHeight="1">
      <c r="A19" s="15">
        <v>3</v>
      </c>
      <c r="B19" s="14" t="s">
        <v>33</v>
      </c>
      <c r="C19" s="14" t="s">
        <v>25</v>
      </c>
      <c r="D19" s="14" t="s">
        <v>34</v>
      </c>
      <c r="E19" s="14">
        <f>5990.4</f>
        <v>5990.4</v>
      </c>
    </row>
    <row r="20" spans="1:5" ht="14.25">
      <c r="A20" s="15">
        <v>4</v>
      </c>
      <c r="B20" s="14"/>
      <c r="C20" s="14"/>
      <c r="D20" s="14"/>
      <c r="E20" s="14"/>
    </row>
    <row r="21" spans="1:5" ht="14.25">
      <c r="A21" s="15">
        <v>5</v>
      </c>
      <c r="B21" s="14"/>
      <c r="C21" s="14"/>
      <c r="D21" s="14"/>
      <c r="E21" s="14"/>
    </row>
    <row r="22" spans="1:5" ht="15">
      <c r="A22" s="16"/>
      <c r="B22" s="17" t="s">
        <v>27</v>
      </c>
      <c r="C22" s="16"/>
      <c r="D22" s="16"/>
      <c r="E22" s="17">
        <f>E17+E18+E19</f>
        <v>13409.83</v>
      </c>
    </row>
    <row r="23" spans="1:5" ht="15">
      <c r="A23" s="18"/>
      <c r="B23" s="19"/>
      <c r="C23" s="18"/>
      <c r="D23" s="18"/>
      <c r="E23" s="19"/>
    </row>
    <row r="24" spans="1:5" ht="18">
      <c r="A24" s="58" t="s">
        <v>35</v>
      </c>
      <c r="B24" s="58"/>
      <c r="C24" s="58"/>
      <c r="D24" s="58"/>
      <c r="E24" s="58"/>
    </row>
    <row r="25" spans="1:5" ht="15.75">
      <c r="A25" s="10" t="s">
        <v>1</v>
      </c>
      <c r="B25" s="11" t="s">
        <v>18</v>
      </c>
      <c r="C25" s="11" t="s">
        <v>2</v>
      </c>
      <c r="D25" s="11" t="s">
        <v>19</v>
      </c>
      <c r="E25" s="11" t="s">
        <v>20</v>
      </c>
    </row>
    <row r="26" spans="1:5" ht="28.5">
      <c r="A26" s="15">
        <v>1</v>
      </c>
      <c r="B26" s="14" t="s">
        <v>21</v>
      </c>
      <c r="C26" s="14" t="s">
        <v>36</v>
      </c>
      <c r="D26" s="14" t="s">
        <v>37</v>
      </c>
      <c r="E26" s="14">
        <v>2121.6</v>
      </c>
    </row>
    <row r="27" spans="1:5" ht="14.25">
      <c r="A27" s="15">
        <v>2</v>
      </c>
      <c r="B27" s="14"/>
      <c r="C27" s="12" t="s">
        <v>22</v>
      </c>
      <c r="D27" s="14"/>
      <c r="E27" s="14"/>
    </row>
    <row r="28" spans="1:5" ht="14.25">
      <c r="A28" s="15">
        <v>3</v>
      </c>
      <c r="B28" s="14"/>
      <c r="C28" s="14"/>
      <c r="D28" s="14"/>
      <c r="E28" s="14"/>
    </row>
    <row r="29" spans="1:5" ht="15">
      <c r="A29" s="16"/>
      <c r="B29" s="17" t="s">
        <v>27</v>
      </c>
      <c r="C29" s="16"/>
      <c r="D29" s="16"/>
      <c r="E29" s="17">
        <f>E26+E27+E28</f>
        <v>2121.6</v>
      </c>
    </row>
    <row r="30" spans="1:5" ht="15">
      <c r="A30" s="18"/>
      <c r="B30" s="19"/>
      <c r="C30" s="18"/>
      <c r="D30" s="18"/>
      <c r="E30" s="19"/>
    </row>
    <row r="31" spans="1:5" ht="18">
      <c r="A31" s="58" t="s">
        <v>38</v>
      </c>
      <c r="B31" s="58"/>
      <c r="C31" s="58"/>
      <c r="D31" s="58"/>
      <c r="E31" s="58"/>
    </row>
    <row r="32" spans="1:5" ht="15.75">
      <c r="A32" s="10" t="s">
        <v>1</v>
      </c>
      <c r="B32" s="11" t="s">
        <v>18</v>
      </c>
      <c r="C32" s="11" t="s">
        <v>2</v>
      </c>
      <c r="D32" s="11" t="s">
        <v>19</v>
      </c>
      <c r="E32" s="11" t="s">
        <v>20</v>
      </c>
    </row>
    <row r="33" spans="1:5" ht="14.25">
      <c r="A33" s="15">
        <v>1</v>
      </c>
      <c r="B33" s="14"/>
      <c r="C33" s="14" t="s">
        <v>36</v>
      </c>
      <c r="D33" s="14"/>
      <c r="E33" s="14"/>
    </row>
    <row r="34" spans="1:5" ht="14.25">
      <c r="A34" s="15">
        <v>2</v>
      </c>
      <c r="B34" s="14"/>
      <c r="C34" s="12" t="s">
        <v>22</v>
      </c>
      <c r="D34" s="14"/>
      <c r="E34" s="14"/>
    </row>
    <row r="35" spans="1:5" ht="14.25">
      <c r="A35" s="15">
        <v>3</v>
      </c>
      <c r="B35" s="14"/>
      <c r="C35" s="14"/>
      <c r="D35" s="14"/>
      <c r="E35" s="14"/>
    </row>
    <row r="36" spans="1:5" ht="15">
      <c r="A36" s="16"/>
      <c r="B36" s="17" t="s">
        <v>27</v>
      </c>
      <c r="C36" s="16"/>
      <c r="D36" s="16"/>
      <c r="E36" s="17">
        <f>E33+E34+E35</f>
        <v>0</v>
      </c>
    </row>
    <row r="37" spans="1:5" ht="15">
      <c r="A37" s="18"/>
      <c r="B37" s="19"/>
      <c r="C37" s="18"/>
      <c r="D37" s="18"/>
      <c r="E37" s="19"/>
    </row>
    <row r="38" spans="1:5" ht="18">
      <c r="A38" s="58" t="s">
        <v>39</v>
      </c>
      <c r="B38" s="58"/>
      <c r="C38" s="58"/>
      <c r="D38" s="58"/>
      <c r="E38" s="58"/>
    </row>
    <row r="39" spans="1:5" ht="15.75">
      <c r="A39" s="10" t="s">
        <v>1</v>
      </c>
      <c r="B39" s="11" t="s">
        <v>18</v>
      </c>
      <c r="C39" s="11" t="s">
        <v>2</v>
      </c>
      <c r="D39" s="11" t="s">
        <v>19</v>
      </c>
      <c r="E39" s="11" t="s">
        <v>20</v>
      </c>
    </row>
    <row r="40" spans="1:5" ht="28.5">
      <c r="A40" s="15">
        <v>1</v>
      </c>
      <c r="B40" s="21" t="s">
        <v>40</v>
      </c>
      <c r="C40" s="12" t="s">
        <v>22</v>
      </c>
      <c r="D40" s="14" t="s">
        <v>41</v>
      </c>
      <c r="E40" s="14">
        <v>967.2</v>
      </c>
    </row>
    <row r="41" spans="1:5" ht="30">
      <c r="A41" s="15">
        <v>2</v>
      </c>
      <c r="B41" s="22" t="s">
        <v>42</v>
      </c>
      <c r="C41" s="14" t="s">
        <v>43</v>
      </c>
      <c r="D41" s="14"/>
      <c r="E41" s="14">
        <v>23750.23</v>
      </c>
    </row>
    <row r="42" spans="1:5" ht="28.5">
      <c r="A42" s="15">
        <v>3</v>
      </c>
      <c r="B42" s="23" t="s">
        <v>44</v>
      </c>
      <c r="C42" s="15" t="s">
        <v>43</v>
      </c>
      <c r="D42" s="15" t="s">
        <v>45</v>
      </c>
      <c r="E42" s="15">
        <v>7165.86</v>
      </c>
    </row>
    <row r="43" spans="1:5" ht="15">
      <c r="A43" s="24"/>
      <c r="B43" s="25" t="s">
        <v>27</v>
      </c>
      <c r="C43" s="24"/>
      <c r="D43" s="24"/>
      <c r="E43" s="25">
        <f>E41+E40+E42</f>
        <v>31883.29</v>
      </c>
    </row>
    <row r="44" spans="1:5" ht="15">
      <c r="A44" s="26"/>
      <c r="B44" s="27"/>
      <c r="C44" s="26"/>
      <c r="D44" s="26"/>
      <c r="E44" s="27"/>
    </row>
    <row r="45" spans="1:5" ht="18">
      <c r="A45" s="58" t="s">
        <v>46</v>
      </c>
      <c r="B45" s="58"/>
      <c r="C45" s="58"/>
      <c r="D45" s="58"/>
      <c r="E45" s="58"/>
    </row>
    <row r="46" spans="1:5" ht="15.75">
      <c r="A46" s="10" t="s">
        <v>1</v>
      </c>
      <c r="B46" s="11" t="s">
        <v>18</v>
      </c>
      <c r="C46" s="11" t="s">
        <v>2</v>
      </c>
      <c r="D46" s="11" t="s">
        <v>19</v>
      </c>
      <c r="E46" s="11" t="s">
        <v>20</v>
      </c>
    </row>
    <row r="47" spans="1:5" ht="14.25">
      <c r="A47" s="15">
        <v>1</v>
      </c>
      <c r="B47" s="14"/>
      <c r="C47" s="12"/>
      <c r="D47" s="28"/>
      <c r="E47" s="28"/>
    </row>
    <row r="48" spans="1:5" ht="14.25">
      <c r="A48" s="15">
        <v>2</v>
      </c>
      <c r="B48" s="14"/>
      <c r="C48" s="14"/>
      <c r="D48" s="14"/>
      <c r="E48" s="14"/>
    </row>
    <row r="49" spans="1:5" ht="14.25">
      <c r="A49" s="15">
        <v>3</v>
      </c>
      <c r="B49" s="15"/>
      <c r="C49" s="15"/>
      <c r="D49" s="15"/>
      <c r="E49" s="15"/>
    </row>
    <row r="50" spans="1:5" ht="15">
      <c r="A50" s="24"/>
      <c r="B50" s="25" t="s">
        <v>27</v>
      </c>
      <c r="C50" s="24"/>
      <c r="D50" s="24"/>
      <c r="E50" s="25">
        <f>E48+E47+E49</f>
        <v>0</v>
      </c>
    </row>
    <row r="51" spans="1:5" ht="15">
      <c r="A51" s="26"/>
      <c r="B51" s="27"/>
      <c r="C51" s="26"/>
      <c r="D51" s="26"/>
      <c r="E51" s="27"/>
    </row>
    <row r="52" spans="1:5" ht="18">
      <c r="A52" s="59" t="s">
        <v>47</v>
      </c>
      <c r="B52" s="59"/>
      <c r="C52" s="59"/>
      <c r="D52" s="59"/>
      <c r="E52" s="59"/>
    </row>
    <row r="53" spans="1:5" ht="15.75">
      <c r="A53" s="10" t="s">
        <v>1</v>
      </c>
      <c r="B53" s="11" t="s">
        <v>18</v>
      </c>
      <c r="C53" s="11" t="s">
        <v>2</v>
      </c>
      <c r="D53" s="11" t="s">
        <v>19</v>
      </c>
      <c r="E53" s="11" t="s">
        <v>20</v>
      </c>
    </row>
    <row r="54" spans="1:5" ht="14.25">
      <c r="A54" s="15">
        <v>1</v>
      </c>
      <c r="B54" s="15"/>
      <c r="C54" s="14" t="s">
        <v>22</v>
      </c>
      <c r="D54" s="15"/>
      <c r="E54" s="15"/>
    </row>
    <row r="55" spans="1:5" ht="14.25">
      <c r="A55" s="15">
        <v>2</v>
      </c>
      <c r="B55" s="14"/>
      <c r="C55" s="14" t="s">
        <v>22</v>
      </c>
      <c r="D55" s="14"/>
      <c r="E55" s="14"/>
    </row>
    <row r="56" spans="1:5" ht="14.25">
      <c r="A56" s="15">
        <v>3</v>
      </c>
      <c r="B56" s="14"/>
      <c r="C56" s="12" t="s">
        <v>22</v>
      </c>
      <c r="D56" s="14"/>
      <c r="E56" s="14"/>
    </row>
    <row r="57" spans="1:5" ht="14.25">
      <c r="A57" s="15">
        <v>4</v>
      </c>
      <c r="B57" s="15"/>
      <c r="C57" s="14"/>
      <c r="D57" s="15"/>
      <c r="E57" s="15"/>
    </row>
    <row r="58" spans="1:5" ht="15">
      <c r="A58" s="16"/>
      <c r="B58" s="17" t="s">
        <v>27</v>
      </c>
      <c r="C58" s="16"/>
      <c r="D58" s="16"/>
      <c r="E58" s="17">
        <f>E54+E55+E56+E57</f>
        <v>0</v>
      </c>
    </row>
    <row r="60" spans="1:5" ht="18">
      <c r="A60" s="58" t="s">
        <v>48</v>
      </c>
      <c r="B60" s="58"/>
      <c r="C60" s="58"/>
      <c r="D60" s="58"/>
      <c r="E60" s="58"/>
    </row>
    <row r="61" spans="1:5" ht="15.75">
      <c r="A61" s="10" t="s">
        <v>1</v>
      </c>
      <c r="B61" s="11" t="s">
        <v>18</v>
      </c>
      <c r="C61" s="11" t="s">
        <v>2</v>
      </c>
      <c r="D61" s="11" t="s">
        <v>19</v>
      </c>
      <c r="E61" s="11" t="s">
        <v>20</v>
      </c>
    </row>
    <row r="62" spans="1:5" ht="14.25">
      <c r="A62" s="15">
        <v>1</v>
      </c>
      <c r="B62" s="29"/>
      <c r="C62" s="15" t="s">
        <v>43</v>
      </c>
      <c r="D62" s="15"/>
      <c r="E62" s="15"/>
    </row>
    <row r="63" spans="1:5" ht="14.25">
      <c r="A63" s="15">
        <v>2</v>
      </c>
      <c r="B63" s="14"/>
      <c r="C63" s="14" t="s">
        <v>43</v>
      </c>
      <c r="D63" s="28"/>
      <c r="E63" s="28"/>
    </row>
    <row r="64" spans="1:5" ht="14.25">
      <c r="A64" s="15">
        <v>3</v>
      </c>
      <c r="B64" s="14"/>
      <c r="C64" s="15" t="s">
        <v>43</v>
      </c>
      <c r="D64" s="14"/>
      <c r="E64" s="14"/>
    </row>
    <row r="65" spans="1:5" ht="14.25">
      <c r="A65" s="15">
        <v>4</v>
      </c>
      <c r="B65" s="14"/>
      <c r="C65" s="14"/>
      <c r="D65" s="14"/>
      <c r="E65" s="14"/>
    </row>
    <row r="66" spans="1:5" ht="15">
      <c r="A66" s="16"/>
      <c r="B66" s="17" t="s">
        <v>27</v>
      </c>
      <c r="C66" s="16"/>
      <c r="D66" s="16"/>
      <c r="E66" s="17">
        <f>E62+E63+E65+E64</f>
        <v>0</v>
      </c>
    </row>
    <row r="68" spans="1:5" ht="18">
      <c r="A68" s="58" t="s">
        <v>49</v>
      </c>
      <c r="B68" s="58"/>
      <c r="C68" s="58"/>
      <c r="D68" s="58"/>
      <c r="E68" s="58"/>
    </row>
    <row r="69" spans="1:5" ht="15.75">
      <c r="A69" s="10" t="s">
        <v>1</v>
      </c>
      <c r="B69" s="11" t="s">
        <v>18</v>
      </c>
      <c r="C69" s="11" t="s">
        <v>2</v>
      </c>
      <c r="D69" s="11" t="s">
        <v>19</v>
      </c>
      <c r="E69" s="11" t="s">
        <v>20</v>
      </c>
    </row>
    <row r="70" spans="1:5" ht="21.75" customHeight="1">
      <c r="A70" s="15">
        <v>1</v>
      </c>
      <c r="B70" s="14"/>
      <c r="C70" s="12" t="s">
        <v>22</v>
      </c>
      <c r="D70" s="28"/>
      <c r="E70" s="28"/>
    </row>
    <row r="71" spans="1:5" ht="14.25">
      <c r="A71" s="15">
        <v>2</v>
      </c>
      <c r="B71" s="14"/>
      <c r="C71" s="30"/>
      <c r="D71" s="14"/>
      <c r="E71" s="14"/>
    </row>
    <row r="72" spans="1:5" ht="14.25">
      <c r="A72" s="15">
        <v>3</v>
      </c>
      <c r="B72" s="31"/>
      <c r="C72" s="31"/>
      <c r="D72" s="31"/>
      <c r="E72" s="31"/>
    </row>
    <row r="73" spans="1:5" ht="14.25">
      <c r="A73" s="15">
        <v>4</v>
      </c>
      <c r="B73" s="14"/>
      <c r="C73" s="14"/>
      <c r="D73" s="14"/>
      <c r="E73" s="14"/>
    </row>
    <row r="74" spans="1:5" ht="15">
      <c r="A74" s="16"/>
      <c r="B74" s="17" t="s">
        <v>27</v>
      </c>
      <c r="C74" s="16"/>
      <c r="D74" s="16"/>
      <c r="E74" s="17">
        <f>E70+E71+E73+E72</f>
        <v>0</v>
      </c>
    </row>
    <row r="76" spans="1:5" ht="18">
      <c r="A76" s="58" t="s">
        <v>50</v>
      </c>
      <c r="B76" s="58"/>
      <c r="C76" s="58"/>
      <c r="D76" s="58"/>
      <c r="E76" s="58"/>
    </row>
    <row r="77" spans="1:5" ht="15.75">
      <c r="A77" s="10" t="s">
        <v>1</v>
      </c>
      <c r="B77" s="11" t="s">
        <v>18</v>
      </c>
      <c r="C77" s="11" t="s">
        <v>2</v>
      </c>
      <c r="D77" s="11" t="s">
        <v>19</v>
      </c>
      <c r="E77" s="11" t="s">
        <v>20</v>
      </c>
    </row>
    <row r="78" spans="1:5" ht="28.5">
      <c r="A78" s="15">
        <v>1</v>
      </c>
      <c r="B78" s="32" t="s">
        <v>33</v>
      </c>
      <c r="C78" s="33" t="s">
        <v>22</v>
      </c>
      <c r="D78" s="31" t="s">
        <v>51</v>
      </c>
      <c r="E78" s="31">
        <f>2891.2</f>
        <v>2891.2</v>
      </c>
    </row>
    <row r="79" spans="1:5" ht="28.5">
      <c r="A79" s="15">
        <v>2</v>
      </c>
      <c r="B79" s="14" t="s">
        <v>33</v>
      </c>
      <c r="C79" s="31" t="s">
        <v>25</v>
      </c>
      <c r="D79" s="14" t="s">
        <v>52</v>
      </c>
      <c r="E79" s="14">
        <f>3276</f>
        <v>3276</v>
      </c>
    </row>
    <row r="80" spans="1:5" ht="28.5">
      <c r="A80" s="15">
        <v>3</v>
      </c>
      <c r="B80" s="34" t="s">
        <v>33</v>
      </c>
      <c r="C80" s="31" t="s">
        <v>25</v>
      </c>
      <c r="D80" s="31" t="s">
        <v>53</v>
      </c>
      <c r="E80" s="31">
        <f>967.2</f>
        <v>967.2</v>
      </c>
    </row>
    <row r="81" spans="1:5" ht="14.25">
      <c r="A81" s="15">
        <v>4</v>
      </c>
      <c r="B81" s="14"/>
      <c r="C81" s="14"/>
      <c r="D81" s="14"/>
      <c r="E81" s="14"/>
    </row>
    <row r="82" spans="1:5" ht="15">
      <c r="A82" s="16"/>
      <c r="B82" s="17" t="s">
        <v>27</v>
      </c>
      <c r="C82" s="16"/>
      <c r="D82" s="16"/>
      <c r="E82" s="17">
        <f>E78+E79+E81+E80</f>
        <v>7134.4</v>
      </c>
    </row>
    <row r="84" spans="1:5" ht="18">
      <c r="A84" s="58" t="s">
        <v>54</v>
      </c>
      <c r="B84" s="58"/>
      <c r="C84" s="58"/>
      <c r="D84" s="58"/>
      <c r="E84" s="58"/>
    </row>
    <row r="85" spans="1:5" ht="15.75">
      <c r="A85" s="10" t="s">
        <v>1</v>
      </c>
      <c r="B85" s="11" t="s">
        <v>18</v>
      </c>
      <c r="C85" s="11" t="s">
        <v>2</v>
      </c>
      <c r="D85" s="11" t="s">
        <v>19</v>
      </c>
      <c r="E85" s="11" t="s">
        <v>20</v>
      </c>
    </row>
    <row r="86" spans="1:5" ht="42.75">
      <c r="A86" s="15">
        <v>1</v>
      </c>
      <c r="B86" s="14" t="s">
        <v>55</v>
      </c>
      <c r="C86" s="33" t="s">
        <v>22</v>
      </c>
      <c r="D86" s="31"/>
      <c r="E86" s="31">
        <v>88772.63</v>
      </c>
    </row>
    <row r="87" spans="1:5" ht="14.25">
      <c r="A87" s="15">
        <v>2</v>
      </c>
      <c r="B87" s="14"/>
      <c r="C87" s="31" t="s">
        <v>25</v>
      </c>
      <c r="D87" s="14"/>
      <c r="E87" s="14"/>
    </row>
    <row r="88" spans="1:5" ht="14.25">
      <c r="A88" s="15">
        <v>3</v>
      </c>
      <c r="B88" s="31"/>
      <c r="C88" s="31"/>
      <c r="D88" s="31"/>
      <c r="E88" s="31"/>
    </row>
    <row r="89" spans="1:5" ht="14.25">
      <c r="A89" s="15">
        <v>4</v>
      </c>
      <c r="B89" s="14"/>
      <c r="C89" s="14"/>
      <c r="D89" s="14"/>
      <c r="E89" s="14"/>
    </row>
    <row r="90" spans="1:5" ht="15">
      <c r="A90" s="16"/>
      <c r="B90" s="17" t="s">
        <v>27</v>
      </c>
      <c r="C90" s="16"/>
      <c r="D90" s="16"/>
      <c r="E90" s="17">
        <f>E86+E87+E89+E88</f>
        <v>88772.63</v>
      </c>
    </row>
    <row r="92" spans="1:5" ht="15">
      <c r="A92" s="16"/>
      <c r="B92" s="17" t="s">
        <v>56</v>
      </c>
      <c r="C92" s="16"/>
      <c r="D92" s="16"/>
      <c r="E92" s="17">
        <f>E6+E22+E43+E58+E66+E74+E82+E13+E29+E36+E50+E90</f>
        <v>158949.58000000002</v>
      </c>
    </row>
  </sheetData>
  <sheetProtection selectLockedCells="1" selectUnlockedCells="1"/>
  <mergeCells count="12">
    <mergeCell ref="A45:E45"/>
    <mergeCell ref="A52:E52"/>
    <mergeCell ref="A60:E60"/>
    <mergeCell ref="A68:E68"/>
    <mergeCell ref="A76:E76"/>
    <mergeCell ref="A84:E84"/>
    <mergeCell ref="A1:E1"/>
    <mergeCell ref="A8:E8"/>
    <mergeCell ref="A15:E15"/>
    <mergeCell ref="A24:E24"/>
    <mergeCell ref="A31:E31"/>
    <mergeCell ref="A38:E38"/>
  </mergeCells>
  <printOptions/>
  <pageMargins left="0.19652777777777777" right="0.11805555555555555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zoomScale="80" zoomScaleNormal="80" zoomScalePageLayoutView="0" workbookViewId="0" topLeftCell="A88">
      <selection activeCell="E100" sqref="E100"/>
    </sheetView>
  </sheetViews>
  <sheetFormatPr defaultColWidth="11.57421875" defaultRowHeight="12.75"/>
  <cols>
    <col min="1" max="1" width="8.421875" style="0" customWidth="1"/>
    <col min="2" max="2" width="35.7109375" style="0" customWidth="1"/>
    <col min="3" max="3" width="27.7109375" style="0" customWidth="1"/>
    <col min="4" max="4" width="32.140625" style="0" customWidth="1"/>
    <col min="5" max="5" width="23.00390625" style="0" customWidth="1"/>
  </cols>
  <sheetData>
    <row r="1" spans="1:5" s="35" customFormat="1" ht="18">
      <c r="A1" s="58" t="s">
        <v>57</v>
      </c>
      <c r="B1" s="58"/>
      <c r="C1" s="58"/>
      <c r="D1" s="58"/>
      <c r="E1" s="58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48" customHeight="1">
      <c r="A3" s="12">
        <v>1</v>
      </c>
      <c r="B3" s="21" t="s">
        <v>58</v>
      </c>
      <c r="C3" s="12" t="s">
        <v>22</v>
      </c>
      <c r="D3" s="12" t="s">
        <v>59</v>
      </c>
      <c r="E3" s="12">
        <f>4918.05</f>
        <v>4918.05</v>
      </c>
    </row>
    <row r="4" spans="1:5" ht="28.5">
      <c r="A4" s="12">
        <v>2</v>
      </c>
      <c r="B4" s="14" t="s">
        <v>60</v>
      </c>
      <c r="C4" s="12" t="s">
        <v>22</v>
      </c>
      <c r="D4" s="28" t="s">
        <v>45</v>
      </c>
      <c r="E4" s="28">
        <f>1345</f>
        <v>1345</v>
      </c>
    </row>
    <row r="5" spans="1:5" ht="28.5">
      <c r="A5" s="12">
        <v>3</v>
      </c>
      <c r="B5" s="14" t="s">
        <v>61</v>
      </c>
      <c r="C5" s="12" t="s">
        <v>22</v>
      </c>
      <c r="D5" s="15"/>
      <c r="E5" s="15">
        <f>168.13</f>
        <v>168.13</v>
      </c>
    </row>
    <row r="6" spans="1:5" ht="15">
      <c r="A6" s="16"/>
      <c r="B6" s="17" t="s">
        <v>27</v>
      </c>
      <c r="C6" s="16"/>
      <c r="D6" s="16"/>
      <c r="E6" s="17">
        <f>E4+E3+E5</f>
        <v>6431.18</v>
      </c>
    </row>
    <row r="7" spans="1:5" ht="12.75">
      <c r="A7" s="8"/>
      <c r="B7" s="8"/>
      <c r="C7" s="8"/>
      <c r="D7" s="8"/>
      <c r="E7" s="8"/>
    </row>
    <row r="8" spans="1:5" ht="18">
      <c r="A8" s="58" t="s">
        <v>62</v>
      </c>
      <c r="B8" s="58"/>
      <c r="C8" s="58"/>
      <c r="D8" s="58"/>
      <c r="E8" s="58"/>
    </row>
    <row r="9" spans="1:5" ht="15.75">
      <c r="A9" s="10" t="s">
        <v>1</v>
      </c>
      <c r="B9" s="11" t="s">
        <v>18</v>
      </c>
      <c r="C9" s="11" t="s">
        <v>2</v>
      </c>
      <c r="D9" s="11" t="s">
        <v>19</v>
      </c>
      <c r="E9" s="11" t="s">
        <v>20</v>
      </c>
    </row>
    <row r="10" spans="1:5" ht="25.5" customHeight="1">
      <c r="A10" s="15">
        <v>1</v>
      </c>
      <c r="B10" s="21" t="s">
        <v>61</v>
      </c>
      <c r="C10" s="12" t="s">
        <v>22</v>
      </c>
      <c r="D10" s="12"/>
      <c r="E10" s="12">
        <f>168.13</f>
        <v>168.13</v>
      </c>
    </row>
    <row r="11" spans="1:5" ht="28.5">
      <c r="A11" s="15">
        <v>2</v>
      </c>
      <c r="B11" s="14" t="s">
        <v>60</v>
      </c>
      <c r="C11" s="12" t="s">
        <v>22</v>
      </c>
      <c r="D11" s="28" t="s">
        <v>45</v>
      </c>
      <c r="E11" s="28">
        <f>1345</f>
        <v>1345</v>
      </c>
    </row>
    <row r="12" spans="1:5" ht="28.5">
      <c r="A12" s="15">
        <v>3</v>
      </c>
      <c r="B12" s="14" t="s">
        <v>63</v>
      </c>
      <c r="C12" s="12" t="s">
        <v>22</v>
      </c>
      <c r="D12" s="15"/>
      <c r="E12" s="15">
        <f>2595.56</f>
        <v>2595.56</v>
      </c>
    </row>
    <row r="13" spans="1:5" ht="14.25">
      <c r="A13" s="15"/>
      <c r="B13" s="14"/>
      <c r="C13" s="12"/>
      <c r="D13" s="15"/>
      <c r="E13" s="14"/>
    </row>
    <row r="14" spans="1:5" ht="14.25">
      <c r="A14" s="15">
        <v>5</v>
      </c>
      <c r="B14" s="14"/>
      <c r="C14" s="12" t="s">
        <v>22</v>
      </c>
      <c r="D14" s="15"/>
      <c r="E14" s="14"/>
    </row>
    <row r="15" spans="1:5" ht="14.25">
      <c r="A15" s="15">
        <v>6</v>
      </c>
      <c r="B15" s="14"/>
      <c r="C15" s="15"/>
      <c r="D15" s="15"/>
      <c r="E15" s="14"/>
    </row>
    <row r="16" spans="1:5" ht="15">
      <c r="A16" s="16"/>
      <c r="B16" s="17" t="s">
        <v>27</v>
      </c>
      <c r="C16" s="16"/>
      <c r="D16" s="16"/>
      <c r="E16" s="17">
        <f>E11+E10+E12+E13+E14+E15</f>
        <v>4108.6900000000005</v>
      </c>
    </row>
    <row r="17" spans="1:5" ht="18">
      <c r="A17" s="60" t="s">
        <v>64</v>
      </c>
      <c r="B17" s="60"/>
      <c r="C17" s="60"/>
      <c r="D17" s="60"/>
      <c r="E17" s="60"/>
    </row>
    <row r="18" spans="1:5" ht="15.75">
      <c r="A18" s="10" t="s">
        <v>1</v>
      </c>
      <c r="B18" s="11" t="s">
        <v>18</v>
      </c>
      <c r="C18" s="11" t="s">
        <v>2</v>
      </c>
      <c r="D18" s="11" t="s">
        <v>19</v>
      </c>
      <c r="E18" s="11" t="s">
        <v>20</v>
      </c>
    </row>
    <row r="19" spans="1:5" ht="14.25">
      <c r="A19" s="15">
        <v>1</v>
      </c>
      <c r="B19" s="14" t="s">
        <v>65</v>
      </c>
      <c r="C19" s="14" t="s">
        <v>25</v>
      </c>
      <c r="D19" s="14" t="s">
        <v>66</v>
      </c>
      <c r="E19" s="14">
        <f>3923.88</f>
        <v>3923.88</v>
      </c>
    </row>
    <row r="20" spans="1:5" ht="42.75">
      <c r="A20" s="15">
        <v>2</v>
      </c>
      <c r="B20" s="14" t="s">
        <v>67</v>
      </c>
      <c r="C20" s="14" t="s">
        <v>25</v>
      </c>
      <c r="D20" s="14"/>
      <c r="E20" s="14">
        <f>2915.3</f>
        <v>2915.3</v>
      </c>
    </row>
    <row r="21" spans="1:5" ht="28.5">
      <c r="A21" s="15">
        <v>3</v>
      </c>
      <c r="B21" s="21" t="s">
        <v>61</v>
      </c>
      <c r="C21" s="12" t="s">
        <v>22</v>
      </c>
      <c r="D21" s="12"/>
      <c r="E21" s="12">
        <f>168.13</f>
        <v>168.13</v>
      </c>
    </row>
    <row r="22" spans="1:5" ht="28.5">
      <c r="A22" s="15">
        <v>4</v>
      </c>
      <c r="B22" s="14" t="s">
        <v>60</v>
      </c>
      <c r="C22" s="12" t="s">
        <v>22</v>
      </c>
      <c r="D22" s="28" t="s">
        <v>45</v>
      </c>
      <c r="E22" s="28">
        <f>1345</f>
        <v>1345</v>
      </c>
    </row>
    <row r="23" spans="1:5" ht="15">
      <c r="A23" s="16"/>
      <c r="B23" s="36" t="s">
        <v>27</v>
      </c>
      <c r="C23" s="16"/>
      <c r="D23" s="16"/>
      <c r="E23" s="17">
        <f>E20+E21+E19+E22</f>
        <v>8352.310000000001</v>
      </c>
    </row>
    <row r="24" spans="1:5" ht="18">
      <c r="A24" s="60" t="s">
        <v>68</v>
      </c>
      <c r="B24" s="60"/>
      <c r="C24" s="60"/>
      <c r="D24" s="60"/>
      <c r="E24" s="60"/>
    </row>
    <row r="25" spans="1:5" ht="15.75">
      <c r="A25" s="10" t="s">
        <v>1</v>
      </c>
      <c r="B25" s="37" t="s">
        <v>18</v>
      </c>
      <c r="C25" s="11" t="s">
        <v>2</v>
      </c>
      <c r="D25" s="11" t="s">
        <v>19</v>
      </c>
      <c r="E25" s="11" t="s">
        <v>20</v>
      </c>
    </row>
    <row r="26" spans="1:5" ht="28.5">
      <c r="A26" s="15">
        <v>1</v>
      </c>
      <c r="B26" s="21" t="s">
        <v>61</v>
      </c>
      <c r="C26" s="12" t="s">
        <v>22</v>
      </c>
      <c r="D26" s="12"/>
      <c r="E26" s="12">
        <f>168.13</f>
        <v>168.13</v>
      </c>
    </row>
    <row r="27" spans="1:5" ht="28.5">
      <c r="A27" s="15">
        <v>2</v>
      </c>
      <c r="B27" s="14" t="s">
        <v>60</v>
      </c>
      <c r="C27" s="12" t="s">
        <v>22</v>
      </c>
      <c r="D27" s="28" t="s">
        <v>45</v>
      </c>
      <c r="E27" s="28">
        <f>1345</f>
        <v>1345</v>
      </c>
    </row>
    <row r="28" spans="1:5" ht="42.75">
      <c r="A28" s="15">
        <v>3</v>
      </c>
      <c r="B28" s="14" t="s">
        <v>69</v>
      </c>
      <c r="C28" s="14" t="s">
        <v>22</v>
      </c>
      <c r="D28" s="14"/>
      <c r="E28" s="14">
        <v>1220.06</v>
      </c>
    </row>
    <row r="29" spans="1:5" ht="14.25">
      <c r="A29" s="15">
        <v>4</v>
      </c>
      <c r="B29" s="14" t="s">
        <v>70</v>
      </c>
      <c r="C29" s="14" t="s">
        <v>22</v>
      </c>
      <c r="D29" s="14" t="s">
        <v>71</v>
      </c>
      <c r="E29" s="14">
        <v>559.63</v>
      </c>
    </row>
    <row r="30" spans="1:5" ht="42.75">
      <c r="A30" s="15">
        <v>5</v>
      </c>
      <c r="B30" s="14" t="s">
        <v>72</v>
      </c>
      <c r="C30" s="14" t="s">
        <v>22</v>
      </c>
      <c r="D30" s="14"/>
      <c r="E30" s="14">
        <v>1477.45</v>
      </c>
    </row>
    <row r="31" spans="1:5" ht="14.25">
      <c r="A31" s="15"/>
      <c r="B31" s="14"/>
      <c r="C31" s="14" t="s">
        <v>22</v>
      </c>
      <c r="D31" s="14"/>
      <c r="E31" s="14"/>
    </row>
    <row r="32" spans="1:5" ht="15">
      <c r="A32" s="16"/>
      <c r="B32" s="36" t="s">
        <v>27</v>
      </c>
      <c r="C32" s="16"/>
      <c r="D32" s="16"/>
      <c r="E32" s="17">
        <f>SUM(E26:E31)</f>
        <v>4770.27</v>
      </c>
    </row>
    <row r="33" spans="1:5" ht="12.75">
      <c r="A33" s="8"/>
      <c r="B33" s="38"/>
      <c r="C33" s="8"/>
      <c r="D33" s="8"/>
      <c r="E33" s="8"/>
    </row>
    <row r="34" spans="1:5" ht="18">
      <c r="A34" s="60" t="s">
        <v>73</v>
      </c>
      <c r="B34" s="60"/>
      <c r="C34" s="60"/>
      <c r="D34" s="60"/>
      <c r="E34" s="60"/>
    </row>
    <row r="35" spans="1:5" ht="15.75">
      <c r="A35" s="10" t="s">
        <v>1</v>
      </c>
      <c r="B35" s="37" t="s">
        <v>18</v>
      </c>
      <c r="C35" s="11" t="s">
        <v>2</v>
      </c>
      <c r="D35" s="11" t="s">
        <v>19</v>
      </c>
      <c r="E35" s="11" t="s">
        <v>20</v>
      </c>
    </row>
    <row r="36" spans="1:5" ht="28.5">
      <c r="A36" s="39">
        <v>1</v>
      </c>
      <c r="B36" s="21" t="s">
        <v>61</v>
      </c>
      <c r="C36" s="12" t="s">
        <v>22</v>
      </c>
      <c r="D36" s="28"/>
      <c r="E36" s="12">
        <f>168.13</f>
        <v>168.13</v>
      </c>
    </row>
    <row r="37" spans="1:5" ht="28.5">
      <c r="A37" s="39">
        <v>2</v>
      </c>
      <c r="B37" s="14" t="s">
        <v>60</v>
      </c>
      <c r="C37" s="14" t="s">
        <v>36</v>
      </c>
      <c r="D37" s="28" t="s">
        <v>45</v>
      </c>
      <c r="E37" s="28">
        <f>1345</f>
        <v>1345</v>
      </c>
    </row>
    <row r="38" spans="1:5" ht="28.5">
      <c r="A38" s="39">
        <v>3</v>
      </c>
      <c r="B38" s="14" t="s">
        <v>74</v>
      </c>
      <c r="C38" s="12" t="s">
        <v>22</v>
      </c>
      <c r="D38" s="12"/>
      <c r="E38" s="12">
        <v>3686.4</v>
      </c>
    </row>
    <row r="39" spans="1:5" ht="28.5">
      <c r="A39" s="39">
        <v>4</v>
      </c>
      <c r="B39" s="14" t="s">
        <v>75</v>
      </c>
      <c r="C39" s="14" t="s">
        <v>36</v>
      </c>
      <c r="D39" s="14"/>
      <c r="E39" s="14">
        <v>962.7</v>
      </c>
    </row>
    <row r="40" spans="1:5" ht="14.25">
      <c r="A40" s="39">
        <v>5</v>
      </c>
      <c r="B40" s="14"/>
      <c r="C40" s="14" t="s">
        <v>36</v>
      </c>
      <c r="D40" s="14"/>
      <c r="E40" s="14"/>
    </row>
    <row r="41" spans="1:5" ht="15">
      <c r="A41" s="16"/>
      <c r="B41" s="36" t="s">
        <v>27</v>
      </c>
      <c r="C41" s="16"/>
      <c r="D41" s="16"/>
      <c r="E41" s="17">
        <f>E36+E37+E38+E39+E40</f>
        <v>6162.2300000000005</v>
      </c>
    </row>
    <row r="42" spans="1:5" ht="12.75">
      <c r="A42" s="8"/>
      <c r="B42" s="38"/>
      <c r="C42" s="8"/>
      <c r="D42" s="8"/>
      <c r="E42" s="8"/>
    </row>
    <row r="43" spans="1:5" ht="18">
      <c r="A43" s="60" t="s">
        <v>39</v>
      </c>
      <c r="B43" s="60"/>
      <c r="C43" s="60"/>
      <c r="D43" s="60"/>
      <c r="E43" s="60"/>
    </row>
    <row r="44" spans="1:5" ht="15.75">
      <c r="A44" s="10" t="s">
        <v>1</v>
      </c>
      <c r="B44" s="37" t="s">
        <v>18</v>
      </c>
      <c r="C44" s="11" t="s">
        <v>2</v>
      </c>
      <c r="D44" s="11" t="s">
        <v>19</v>
      </c>
      <c r="E44" s="11" t="s">
        <v>20</v>
      </c>
    </row>
    <row r="45" spans="1:5" ht="28.5">
      <c r="A45" s="39">
        <v>1</v>
      </c>
      <c r="B45" s="21" t="s">
        <v>61</v>
      </c>
      <c r="C45" s="12" t="s">
        <v>22</v>
      </c>
      <c r="D45" s="28"/>
      <c r="E45" s="12">
        <f>168.13</f>
        <v>168.13</v>
      </c>
    </row>
    <row r="46" spans="1:5" ht="28.5">
      <c r="A46" s="39">
        <v>2</v>
      </c>
      <c r="B46" s="14" t="s">
        <v>60</v>
      </c>
      <c r="C46" s="12" t="s">
        <v>22</v>
      </c>
      <c r="D46" s="28" t="s">
        <v>45</v>
      </c>
      <c r="E46" s="28">
        <f>1345</f>
        <v>1345</v>
      </c>
    </row>
    <row r="47" spans="1:5" ht="14.25">
      <c r="A47" s="39">
        <v>3</v>
      </c>
      <c r="B47" s="14"/>
      <c r="C47" s="12" t="s">
        <v>22</v>
      </c>
      <c r="D47" s="14"/>
      <c r="E47" s="14"/>
    </row>
    <row r="48" spans="1:5" ht="14.25">
      <c r="A48" s="39">
        <v>4</v>
      </c>
      <c r="B48" s="14"/>
      <c r="C48" s="14"/>
      <c r="D48" s="14"/>
      <c r="E48" s="14"/>
    </row>
    <row r="49" spans="1:5" ht="15">
      <c r="A49" s="16"/>
      <c r="B49" s="36" t="s">
        <v>27</v>
      </c>
      <c r="C49" s="16"/>
      <c r="D49" s="16"/>
      <c r="E49" s="17">
        <f>E46+E45+E47+E48</f>
        <v>1513.13</v>
      </c>
    </row>
    <row r="50" spans="1:5" ht="12.75">
      <c r="A50" s="8"/>
      <c r="B50" s="38"/>
      <c r="C50" s="8"/>
      <c r="D50" s="8"/>
      <c r="E50" s="8"/>
    </row>
    <row r="51" spans="1:5" ht="18">
      <c r="A51" s="58" t="s">
        <v>46</v>
      </c>
      <c r="B51" s="58"/>
      <c r="C51" s="58"/>
      <c r="D51" s="58"/>
      <c r="E51" s="58"/>
    </row>
    <row r="52" spans="1:5" ht="15.75">
      <c r="A52" s="10" t="s">
        <v>1</v>
      </c>
      <c r="B52" s="37" t="s">
        <v>18</v>
      </c>
      <c r="C52" s="11" t="s">
        <v>2</v>
      </c>
      <c r="D52" s="11" t="s">
        <v>19</v>
      </c>
      <c r="E52" s="11" t="s">
        <v>20</v>
      </c>
    </row>
    <row r="53" spans="1:5" ht="28.5">
      <c r="A53" s="15">
        <v>1</v>
      </c>
      <c r="B53" s="21" t="s">
        <v>60</v>
      </c>
      <c r="C53" s="12" t="s">
        <v>22</v>
      </c>
      <c r="D53" s="28" t="s">
        <v>45</v>
      </c>
      <c r="E53" s="28">
        <v>1345</v>
      </c>
    </row>
    <row r="54" spans="1:5" ht="28.5">
      <c r="A54" s="15">
        <v>2</v>
      </c>
      <c r="B54" s="21" t="s">
        <v>61</v>
      </c>
      <c r="C54" s="12" t="s">
        <v>22</v>
      </c>
      <c r="D54" s="28"/>
      <c r="E54" s="12">
        <f>168.13</f>
        <v>168.13</v>
      </c>
    </row>
    <row r="55" spans="1:5" ht="42.75">
      <c r="A55" s="15">
        <v>3</v>
      </c>
      <c r="B55" s="14" t="s">
        <v>76</v>
      </c>
      <c r="C55" s="12" t="s">
        <v>22</v>
      </c>
      <c r="D55" s="28" t="s">
        <v>77</v>
      </c>
      <c r="E55" s="28">
        <v>1288.36</v>
      </c>
    </row>
    <row r="56" spans="1:5" ht="14.25">
      <c r="A56" s="15">
        <v>4</v>
      </c>
      <c r="B56" s="14"/>
      <c r="C56" s="14"/>
      <c r="D56" s="14"/>
      <c r="E56" s="14"/>
    </row>
    <row r="57" spans="1:5" ht="15">
      <c r="A57" s="16"/>
      <c r="B57" s="36" t="s">
        <v>27</v>
      </c>
      <c r="C57" s="16"/>
      <c r="D57" s="16"/>
      <c r="E57" s="17">
        <f>E53+E54+E55+E56</f>
        <v>2801.49</v>
      </c>
    </row>
    <row r="58" spans="1:5" ht="12.75">
      <c r="A58" s="8"/>
      <c r="B58" s="38"/>
      <c r="C58" s="8"/>
      <c r="D58" s="8"/>
      <c r="E58" s="8"/>
    </row>
    <row r="59" spans="1:5" ht="18">
      <c r="A59" s="58" t="s">
        <v>47</v>
      </c>
      <c r="B59" s="58"/>
      <c r="C59" s="58"/>
      <c r="D59" s="58"/>
      <c r="E59" s="58"/>
    </row>
    <row r="60" spans="1:5" ht="15.75">
      <c r="A60" s="10" t="s">
        <v>1</v>
      </c>
      <c r="B60" s="37" t="s">
        <v>18</v>
      </c>
      <c r="C60" s="11" t="s">
        <v>2</v>
      </c>
      <c r="D60" s="11" t="s">
        <v>19</v>
      </c>
      <c r="E60" s="11" t="s">
        <v>20</v>
      </c>
    </row>
    <row r="61" spans="1:5" ht="14.25">
      <c r="A61" s="15">
        <v>1</v>
      </c>
      <c r="B61" s="21" t="s">
        <v>78</v>
      </c>
      <c r="C61" s="12" t="s">
        <v>22</v>
      </c>
      <c r="D61" s="12"/>
      <c r="E61" s="12">
        <v>2225.15</v>
      </c>
    </row>
    <row r="62" spans="1:5" ht="28.5">
      <c r="A62" s="15">
        <v>2</v>
      </c>
      <c r="B62" s="13" t="s">
        <v>75</v>
      </c>
      <c r="C62" s="12" t="s">
        <v>22</v>
      </c>
      <c r="D62" s="12"/>
      <c r="E62" s="12">
        <v>7947.47</v>
      </c>
    </row>
    <row r="63" spans="1:5" ht="28.5">
      <c r="A63" s="15">
        <v>3</v>
      </c>
      <c r="B63" s="21" t="s">
        <v>60</v>
      </c>
      <c r="C63" s="12" t="s">
        <v>22</v>
      </c>
      <c r="D63" s="14" t="s">
        <v>45</v>
      </c>
      <c r="E63" s="28">
        <v>1345</v>
      </c>
    </row>
    <row r="64" spans="1:5" ht="28.5">
      <c r="A64" s="15">
        <v>4</v>
      </c>
      <c r="B64" s="21" t="s">
        <v>61</v>
      </c>
      <c r="C64" s="12" t="s">
        <v>22</v>
      </c>
      <c r="D64" s="14"/>
      <c r="E64" s="12">
        <f>168.13</f>
        <v>168.13</v>
      </c>
    </row>
    <row r="65" spans="1:5" ht="14.25">
      <c r="A65" s="15">
        <v>5</v>
      </c>
      <c r="B65" s="14"/>
      <c r="C65" s="12" t="s">
        <v>22</v>
      </c>
      <c r="D65" s="14"/>
      <c r="E65" s="14"/>
    </row>
    <row r="66" spans="1:5" ht="15">
      <c r="A66" s="16"/>
      <c r="B66" s="36" t="s">
        <v>27</v>
      </c>
      <c r="C66" s="16"/>
      <c r="D66" s="16"/>
      <c r="E66" s="17">
        <f>E61+E62+E63+E64+E65</f>
        <v>11685.75</v>
      </c>
    </row>
    <row r="67" spans="1:5" ht="12.75">
      <c r="A67" s="8"/>
      <c r="B67" s="38"/>
      <c r="C67" s="8"/>
      <c r="D67" s="8"/>
      <c r="E67" s="8"/>
    </row>
    <row r="68" spans="1:5" ht="18">
      <c r="A68" s="58" t="s">
        <v>48</v>
      </c>
      <c r="B68" s="58"/>
      <c r="C68" s="58"/>
      <c r="D68" s="58"/>
      <c r="E68" s="58"/>
    </row>
    <row r="69" spans="1:5" ht="15.75">
      <c r="A69" s="10" t="s">
        <v>1</v>
      </c>
      <c r="B69" s="37" t="s">
        <v>18</v>
      </c>
      <c r="C69" s="11" t="s">
        <v>2</v>
      </c>
      <c r="D69" s="11" t="s">
        <v>19</v>
      </c>
      <c r="E69" s="11" t="s">
        <v>20</v>
      </c>
    </row>
    <row r="70" spans="1:5" ht="28.5">
      <c r="A70" s="40">
        <v>1</v>
      </c>
      <c r="B70" s="21" t="s">
        <v>60</v>
      </c>
      <c r="C70" s="15" t="s">
        <v>43</v>
      </c>
      <c r="D70" s="14" t="s">
        <v>45</v>
      </c>
      <c r="E70" s="28">
        <v>1345</v>
      </c>
    </row>
    <row r="71" spans="1:5" ht="28.5">
      <c r="A71" s="40">
        <v>2</v>
      </c>
      <c r="B71" s="21" t="s">
        <v>61</v>
      </c>
      <c r="C71" s="12" t="s">
        <v>22</v>
      </c>
      <c r="D71" s="12"/>
      <c r="E71" s="12">
        <f>168.13</f>
        <v>168.13</v>
      </c>
    </row>
    <row r="72" spans="1:5" ht="15">
      <c r="A72" s="40">
        <v>3</v>
      </c>
      <c r="B72" s="13" t="s">
        <v>79</v>
      </c>
      <c r="C72" s="12" t="s">
        <v>22</v>
      </c>
      <c r="D72" s="12" t="s">
        <v>80</v>
      </c>
      <c r="E72" s="12">
        <v>823.01</v>
      </c>
    </row>
    <row r="73" spans="1:5" ht="15">
      <c r="A73" s="40">
        <v>4</v>
      </c>
      <c r="B73" s="13" t="s">
        <v>81</v>
      </c>
      <c r="C73" s="12" t="s">
        <v>43</v>
      </c>
      <c r="D73" s="12" t="s">
        <v>82</v>
      </c>
      <c r="E73" s="12">
        <v>1900.24</v>
      </c>
    </row>
    <row r="74" spans="1:5" ht="15">
      <c r="A74" s="41"/>
      <c r="B74" s="42" t="s">
        <v>27</v>
      </c>
      <c r="C74" s="41"/>
      <c r="D74" s="41"/>
      <c r="E74" s="41">
        <f>SUM(E70:E73)</f>
        <v>4236.38</v>
      </c>
    </row>
    <row r="75" spans="1:5" ht="12.75">
      <c r="A75" s="8"/>
      <c r="B75" s="38"/>
      <c r="C75" s="8"/>
      <c r="D75" s="8"/>
      <c r="E75" s="8"/>
    </row>
    <row r="76" spans="1:5" ht="18">
      <c r="A76" s="58" t="s">
        <v>83</v>
      </c>
      <c r="B76" s="58"/>
      <c r="C76" s="58"/>
      <c r="D76" s="58"/>
      <c r="E76" s="58"/>
    </row>
    <row r="77" spans="1:5" ht="15.75">
      <c r="A77" s="10" t="s">
        <v>1</v>
      </c>
      <c r="B77" s="37" t="s">
        <v>18</v>
      </c>
      <c r="C77" s="11" t="s">
        <v>2</v>
      </c>
      <c r="D77" s="11" t="s">
        <v>19</v>
      </c>
      <c r="E77" s="11" t="s">
        <v>20</v>
      </c>
    </row>
    <row r="78" spans="1:5" ht="28.5">
      <c r="A78" s="15">
        <v>1</v>
      </c>
      <c r="B78" s="21" t="s">
        <v>60</v>
      </c>
      <c r="C78" s="12" t="s">
        <v>22</v>
      </c>
      <c r="D78" s="12" t="s">
        <v>45</v>
      </c>
      <c r="E78" s="28">
        <v>1345</v>
      </c>
    </row>
    <row r="79" spans="1:5" ht="28.5">
      <c r="A79" s="15">
        <v>2</v>
      </c>
      <c r="B79" s="21" t="s">
        <v>61</v>
      </c>
      <c r="C79" s="12" t="s">
        <v>22</v>
      </c>
      <c r="D79" s="12"/>
      <c r="E79" s="12">
        <f>168.13</f>
        <v>168.13</v>
      </c>
    </row>
    <row r="80" spans="1:5" ht="28.5">
      <c r="A80" s="15">
        <v>3</v>
      </c>
      <c r="B80" s="14" t="s">
        <v>84</v>
      </c>
      <c r="C80" s="12" t="s">
        <v>22</v>
      </c>
      <c r="D80" s="14"/>
      <c r="E80" s="14">
        <v>520.93</v>
      </c>
    </row>
    <row r="81" spans="1:5" ht="28.5">
      <c r="A81" s="15">
        <v>4</v>
      </c>
      <c r="B81" s="21" t="s">
        <v>85</v>
      </c>
      <c r="C81" s="12" t="s">
        <v>22</v>
      </c>
      <c r="D81" s="14" t="s">
        <v>86</v>
      </c>
      <c r="E81" s="14">
        <v>5840.38</v>
      </c>
    </row>
    <row r="82" spans="1:5" ht="14.25">
      <c r="A82" s="15">
        <v>5</v>
      </c>
      <c r="B82" s="14"/>
      <c r="C82" s="12" t="s">
        <v>22</v>
      </c>
      <c r="D82" s="14"/>
      <c r="E82" s="14"/>
    </row>
    <row r="83" spans="1:5" ht="14.25">
      <c r="A83" s="15">
        <v>6</v>
      </c>
      <c r="B83" s="14"/>
      <c r="C83" s="12" t="s">
        <v>22</v>
      </c>
      <c r="D83" s="14"/>
      <c r="E83" s="14"/>
    </row>
    <row r="84" spans="1:5" ht="14.25">
      <c r="A84" s="15">
        <v>7</v>
      </c>
      <c r="B84" s="14"/>
      <c r="C84" s="12" t="s">
        <v>22</v>
      </c>
      <c r="D84" s="14"/>
      <c r="E84" s="14"/>
    </row>
    <row r="85" spans="1:5" ht="15">
      <c r="A85" s="16"/>
      <c r="B85" s="36" t="s">
        <v>27</v>
      </c>
      <c r="C85" s="16"/>
      <c r="D85" s="16"/>
      <c r="E85" s="17">
        <f>SUM(E78:E84)</f>
        <v>7874.4400000000005</v>
      </c>
    </row>
    <row r="86" spans="1:5" s="35" customFormat="1" ht="15">
      <c r="A86" s="43"/>
      <c r="B86" s="44"/>
      <c r="C86" s="43"/>
      <c r="D86" s="43"/>
      <c r="E86" s="45"/>
    </row>
    <row r="87" spans="1:5" ht="18">
      <c r="A87" s="58" t="s">
        <v>87</v>
      </c>
      <c r="B87" s="58"/>
      <c r="C87" s="58"/>
      <c r="D87" s="58"/>
      <c r="E87" s="58"/>
    </row>
    <row r="88" spans="1:5" ht="15.75">
      <c r="A88" s="10" t="s">
        <v>1</v>
      </c>
      <c r="B88" s="37" t="s">
        <v>18</v>
      </c>
      <c r="C88" s="11" t="s">
        <v>2</v>
      </c>
      <c r="D88" s="11" t="s">
        <v>19</v>
      </c>
      <c r="E88" s="11" t="s">
        <v>20</v>
      </c>
    </row>
    <row r="89" spans="1:5" ht="33" customHeight="1">
      <c r="A89" s="15">
        <v>1</v>
      </c>
      <c r="B89" s="21" t="s">
        <v>60</v>
      </c>
      <c r="C89" s="12" t="s">
        <v>22</v>
      </c>
      <c r="D89" s="12" t="s">
        <v>45</v>
      </c>
      <c r="E89" s="28">
        <v>1345</v>
      </c>
    </row>
    <row r="90" spans="1:5" ht="35.25" customHeight="1">
      <c r="A90" s="15">
        <v>2</v>
      </c>
      <c r="B90" s="21" t="s">
        <v>61</v>
      </c>
      <c r="C90" s="12" t="s">
        <v>22</v>
      </c>
      <c r="D90" s="14"/>
      <c r="E90" s="12">
        <f>168.13</f>
        <v>168.13</v>
      </c>
    </row>
    <row r="91" spans="1:5" ht="28.5">
      <c r="A91" s="15">
        <v>3</v>
      </c>
      <c r="B91" s="21" t="s">
        <v>88</v>
      </c>
      <c r="C91" s="12" t="s">
        <v>22</v>
      </c>
      <c r="D91" s="12"/>
      <c r="E91" s="12">
        <f>8047.65</f>
        <v>8047.65</v>
      </c>
    </row>
    <row r="92" spans="1:5" ht="14.25">
      <c r="A92" s="15">
        <v>4</v>
      </c>
      <c r="B92" s="13"/>
      <c r="C92" s="12" t="s">
        <v>22</v>
      </c>
      <c r="D92" s="12"/>
      <c r="E92" s="12"/>
    </row>
    <row r="93" spans="1:5" ht="15">
      <c r="A93" s="16"/>
      <c r="B93" s="36" t="s">
        <v>27</v>
      </c>
      <c r="C93" s="16"/>
      <c r="D93" s="16"/>
      <c r="E93" s="17">
        <f>SUM(E89:E92)</f>
        <v>9560.779999999999</v>
      </c>
    </row>
    <row r="94" spans="1:5" s="35" customFormat="1" ht="15">
      <c r="A94" s="43"/>
      <c r="B94" s="44"/>
      <c r="C94" s="43"/>
      <c r="D94" s="43"/>
      <c r="E94" s="45"/>
    </row>
    <row r="95" spans="1:5" ht="18">
      <c r="A95" s="58" t="s">
        <v>89</v>
      </c>
      <c r="B95" s="58"/>
      <c r="C95" s="58"/>
      <c r="D95" s="58"/>
      <c r="E95" s="58"/>
    </row>
    <row r="96" spans="1:5" ht="15.75">
      <c r="A96" s="10" t="s">
        <v>1</v>
      </c>
      <c r="B96" s="37" t="s">
        <v>18</v>
      </c>
      <c r="C96" s="11" t="s">
        <v>2</v>
      </c>
      <c r="D96" s="11" t="s">
        <v>19</v>
      </c>
      <c r="E96" s="11" t="s">
        <v>20</v>
      </c>
    </row>
    <row r="97" spans="1:5" ht="28.5">
      <c r="A97" s="15">
        <v>1</v>
      </c>
      <c r="B97" s="21" t="s">
        <v>60</v>
      </c>
      <c r="C97" s="12" t="s">
        <v>22</v>
      </c>
      <c r="D97" s="12" t="s">
        <v>45</v>
      </c>
      <c r="E97" s="28">
        <v>1345</v>
      </c>
    </row>
    <row r="98" spans="1:5" ht="28.5">
      <c r="A98" s="15">
        <v>2</v>
      </c>
      <c r="B98" s="21" t="s">
        <v>61</v>
      </c>
      <c r="C98" s="12" t="s">
        <v>22</v>
      </c>
      <c r="D98" s="12"/>
      <c r="E98" s="12">
        <f>168.13</f>
        <v>168.13</v>
      </c>
    </row>
    <row r="99" spans="1:5" ht="57">
      <c r="A99" s="15">
        <v>3</v>
      </c>
      <c r="B99" s="13" t="s">
        <v>90</v>
      </c>
      <c r="C99" s="12" t="s">
        <v>22</v>
      </c>
      <c r="D99" s="12" t="s">
        <v>80</v>
      </c>
      <c r="E99" s="12">
        <v>591.36</v>
      </c>
    </row>
    <row r="100" spans="1:5" ht="71.25">
      <c r="A100" s="15">
        <v>4</v>
      </c>
      <c r="B100" s="46" t="s">
        <v>91</v>
      </c>
      <c r="C100" s="47" t="s">
        <v>43</v>
      </c>
      <c r="D100" s="48" t="s">
        <v>80</v>
      </c>
      <c r="E100" s="48">
        <v>-823.01</v>
      </c>
    </row>
    <row r="101" spans="1:5" ht="15">
      <c r="A101" s="16"/>
      <c r="B101" s="36" t="s">
        <v>27</v>
      </c>
      <c r="C101" s="16"/>
      <c r="D101" s="16"/>
      <c r="E101" s="17">
        <f>E98+E99+E100+E97</f>
        <v>1281.48</v>
      </c>
    </row>
    <row r="102" spans="1:5" s="35" customFormat="1" ht="15">
      <c r="A102" s="43"/>
      <c r="B102" s="44"/>
      <c r="C102" s="43"/>
      <c r="D102" s="43"/>
      <c r="E102" s="45"/>
    </row>
    <row r="103" spans="1:5" ht="15">
      <c r="A103" s="16"/>
      <c r="B103" s="36" t="s">
        <v>56</v>
      </c>
      <c r="C103" s="16"/>
      <c r="D103" s="16"/>
      <c r="E103" s="49">
        <f>E6+E16+E23+E32+E41+E49+E57+E66+E74+E85+E93+E101</f>
        <v>68778.12999999999</v>
      </c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</sheetData>
  <sheetProtection selectLockedCells="1" selectUnlockedCells="1"/>
  <mergeCells count="12">
    <mergeCell ref="A51:E51"/>
    <mergeCell ref="A59:E59"/>
    <mergeCell ref="A68:E68"/>
    <mergeCell ref="A76:E76"/>
    <mergeCell ref="A87:E87"/>
    <mergeCell ref="A95:E95"/>
    <mergeCell ref="A1:E1"/>
    <mergeCell ref="A8:E8"/>
    <mergeCell ref="A17:E17"/>
    <mergeCell ref="A24:E24"/>
    <mergeCell ref="A34:E34"/>
    <mergeCell ref="A43:E43"/>
  </mergeCells>
  <printOptions/>
  <pageMargins left="0.19652777777777777" right="0.11805555555555555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zoomScalePageLayoutView="0" workbookViewId="0" topLeftCell="A1">
      <selection activeCell="A15" sqref="A15"/>
    </sheetView>
  </sheetViews>
  <sheetFormatPr defaultColWidth="11.57421875" defaultRowHeight="12.75"/>
  <cols>
    <col min="1" max="1" width="8.421875" style="0" customWidth="1"/>
    <col min="2" max="2" width="42.7109375" style="0" customWidth="1"/>
    <col min="3" max="3" width="24.7109375" style="0" customWidth="1"/>
    <col min="4" max="4" width="34.28125" style="0" customWidth="1"/>
    <col min="5" max="5" width="23.00390625" style="0" customWidth="1"/>
  </cols>
  <sheetData>
    <row r="1" spans="1:5" ht="18">
      <c r="A1" s="58"/>
      <c r="B1" s="58"/>
      <c r="C1" s="58"/>
      <c r="D1" s="58"/>
      <c r="E1" s="58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14.25">
      <c r="A3" s="12">
        <v>1</v>
      </c>
      <c r="B3" s="32"/>
      <c r="C3" s="33" t="s">
        <v>92</v>
      </c>
      <c r="D3" s="31"/>
      <c r="E3" s="31"/>
    </row>
    <row r="4" spans="1:5" ht="14.25">
      <c r="A4" s="12">
        <v>2</v>
      </c>
      <c r="B4" s="14"/>
      <c r="C4" s="14" t="s">
        <v>93</v>
      </c>
      <c r="D4" s="14"/>
      <c r="E4" s="14"/>
    </row>
    <row r="5" spans="1:5" ht="14.25">
      <c r="A5" s="12">
        <v>3</v>
      </c>
      <c r="B5" s="15"/>
      <c r="C5" s="15"/>
      <c r="D5" s="15"/>
      <c r="E5" s="15"/>
    </row>
    <row r="6" spans="1:5" ht="15">
      <c r="A6" s="16"/>
      <c r="B6" s="17" t="s">
        <v>27</v>
      </c>
      <c r="C6" s="16"/>
      <c r="D6" s="16"/>
      <c r="E6" s="17">
        <f>E4+E3+E5</f>
        <v>0</v>
      </c>
    </row>
    <row r="8" spans="1:5" ht="18">
      <c r="A8" s="58"/>
      <c r="B8" s="58"/>
      <c r="C8" s="58"/>
      <c r="D8" s="58"/>
      <c r="E8" s="58"/>
    </row>
    <row r="9" spans="1:5" ht="15.75">
      <c r="A9" s="10" t="s">
        <v>1</v>
      </c>
      <c r="B9" s="11" t="s">
        <v>18</v>
      </c>
      <c r="C9" s="11" t="s">
        <v>2</v>
      </c>
      <c r="D9" s="11" t="s">
        <v>19</v>
      </c>
      <c r="E9" s="11" t="s">
        <v>20</v>
      </c>
    </row>
    <row r="10" spans="1:5" ht="14.25">
      <c r="A10" s="15">
        <v>1</v>
      </c>
      <c r="B10" s="14"/>
      <c r="C10" s="14" t="s">
        <v>22</v>
      </c>
      <c r="D10" s="14"/>
      <c r="E10" s="14"/>
    </row>
    <row r="11" spans="1:5" ht="14.25">
      <c r="A11" s="15">
        <v>2</v>
      </c>
      <c r="B11" s="14"/>
      <c r="C11" s="14"/>
      <c r="D11" s="14"/>
      <c r="E11" s="14"/>
    </row>
    <row r="12" spans="1:5" ht="14.25">
      <c r="A12" s="15">
        <v>3</v>
      </c>
      <c r="B12" s="14"/>
      <c r="C12" s="14"/>
      <c r="D12" s="14"/>
      <c r="E12" s="14"/>
    </row>
    <row r="13" spans="1:5" ht="15">
      <c r="A13" s="16"/>
      <c r="B13" s="17" t="s">
        <v>27</v>
      </c>
      <c r="C13" s="16"/>
      <c r="D13" s="16"/>
      <c r="E13" s="17">
        <f>E10+E11+E12</f>
        <v>0</v>
      </c>
    </row>
    <row r="15" spans="1:5" ht="18">
      <c r="A15" s="58"/>
      <c r="B15" s="58"/>
      <c r="C15" s="58"/>
      <c r="D15" s="58"/>
      <c r="E15" s="58"/>
    </row>
    <row r="16" spans="1:5" ht="15.75">
      <c r="A16" s="10" t="s">
        <v>1</v>
      </c>
      <c r="B16" s="11" t="s">
        <v>18</v>
      </c>
      <c r="C16" s="11" t="s">
        <v>2</v>
      </c>
      <c r="D16" s="11" t="s">
        <v>19</v>
      </c>
      <c r="E16" s="11" t="s">
        <v>20</v>
      </c>
    </row>
    <row r="17" spans="1:5" ht="14.25">
      <c r="A17" s="15">
        <v>1</v>
      </c>
      <c r="B17" s="15"/>
      <c r="C17" s="15" t="s">
        <v>22</v>
      </c>
      <c r="D17" s="15"/>
      <c r="E17" s="15"/>
    </row>
    <row r="18" spans="1:5" ht="14.25">
      <c r="A18" s="15">
        <v>2</v>
      </c>
      <c r="B18" s="14"/>
      <c r="C18" s="14" t="s">
        <v>22</v>
      </c>
      <c r="D18" s="14"/>
      <c r="E18" s="14"/>
    </row>
    <row r="19" spans="1:5" ht="14.25">
      <c r="A19" s="15">
        <v>3</v>
      </c>
      <c r="B19" s="15"/>
      <c r="C19" s="15"/>
      <c r="D19" s="15"/>
      <c r="E19" s="15"/>
    </row>
    <row r="20" spans="1:5" ht="15">
      <c r="A20" s="16"/>
      <c r="B20" s="17" t="s">
        <v>27</v>
      </c>
      <c r="C20" s="16"/>
      <c r="D20" s="16"/>
      <c r="E20" s="17">
        <f>E18+E17+E19</f>
        <v>0</v>
      </c>
    </row>
    <row r="22" spans="1:5" ht="14.25">
      <c r="A22" s="51"/>
      <c r="B22" s="51"/>
      <c r="C22" s="51"/>
      <c r="D22" s="51"/>
      <c r="E22" s="51"/>
    </row>
    <row r="23" spans="1:5" ht="14.25">
      <c r="A23" s="51"/>
      <c r="B23" s="51"/>
      <c r="C23" s="51"/>
      <c r="D23" s="51"/>
      <c r="E23" s="51"/>
    </row>
    <row r="24" spans="1:5" ht="14.25">
      <c r="A24" s="51"/>
      <c r="B24" s="51"/>
      <c r="C24" s="51"/>
      <c r="D24" s="51"/>
      <c r="E24" s="51"/>
    </row>
    <row r="25" spans="1:5" ht="14.25">
      <c r="A25" s="51"/>
      <c r="B25" s="51"/>
      <c r="C25" s="51"/>
      <c r="D25" s="51"/>
      <c r="E25" s="51"/>
    </row>
    <row r="26" spans="1:5" ht="14.25">
      <c r="A26" s="51"/>
      <c r="B26" s="51"/>
      <c r="C26" s="51"/>
      <c r="D26" s="51"/>
      <c r="E26" s="51"/>
    </row>
    <row r="27" spans="1:5" ht="15">
      <c r="A27" s="16"/>
      <c r="B27" s="17" t="s">
        <v>56</v>
      </c>
      <c r="C27" s="16"/>
      <c r="D27" s="16"/>
      <c r="E27" s="17">
        <f>E6+E13+E20</f>
        <v>0</v>
      </c>
    </row>
  </sheetData>
  <sheetProtection selectLockedCells="1" selectUnlockedCells="1"/>
  <mergeCells count="3">
    <mergeCell ref="A1:E1"/>
    <mergeCell ref="A8:E8"/>
    <mergeCell ref="A15:E15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2020-03-10T13:15:47Z</dcterms:modified>
  <cp:category/>
  <cp:version/>
  <cp:contentType/>
  <cp:contentStatus/>
</cp:coreProperties>
</file>